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<sst xmlns="http://schemas.openxmlformats.org/spreadsheetml/2006/main" count="467" uniqueCount="190">
  <si>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</si>
  <si>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</si>
  <si>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</si>
  <si>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</si>
  <si>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</si>
  <si>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</si>
  <si>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</si>
  <si>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</si>
  <si>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</si>
  <si>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</si>
  <si>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</si>
  <si>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</si>
  <si>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</si>
  <si>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</si>
  <si>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</si>
  <si>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</si>
  <si>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</si>
  <si>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</si>
  <si>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</si>
  <si>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</si>
  <si>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</si>
  <si>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</si>
  <si>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</si>
  <si>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</si>
  <si>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</si>
  <si>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</si>
  <si>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</si>
  <si>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</si>
  <si>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</si>
  <si>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</si>
  <si>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</si>
  <si>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</si>
  <si>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</si>
  <si>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</si>
  <si>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</si>
  <si>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</si>
  <si>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</si>
  <si>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</si>
  <si>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</si>
  <si>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</si>
  <si>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</si>
  <si>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</si>
  <si>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</si>
  <si>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</si>
  <si>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</si>
  <si>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</si>
  <si>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</si>
  <si>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</si>
  <si>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</si>
  <si>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</si>
  <si>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</si>
  <si>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</si>
  <si>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</si>
  <si>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</si>
  <si>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</si>
  <si>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</si>
  <si>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</si>
  <si>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</si>
  <si>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</si>
  <si>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</si>
  <si>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</si>
  <si>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</si>
  <si>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</si>
  <si>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</si>
  <si>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</si>
  <si>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</si>
  <si>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</si>
  <si>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</si>
  <si>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</si>
  <si>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</si>
  <si>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</si>
  <si>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</si>
  <si>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</si>
  <si>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Oncino</t>
  </si>
  <si>
    <t>Tempestività dei Pagamenti - Elenco Fatture Pagate - Periodo 01/04/2017 - 30/06/2017</t>
  </si>
  <si>
    <t>Tempestività dei Pagamenti - Elenco Mandati senza Fatture - Periodo 01/04/2017 - 30/06/2017</t>
  </si>
  <si>
    <t>20/04/2017</t>
  </si>
  <si>
    <t>ENERGAS</t>
  </si>
  <si>
    <t>Liquidaz. fatt. 162/37/2017 del 28/2/2017</t>
  </si>
  <si>
    <t>Z481E1496C</t>
  </si>
  <si>
    <t>ENEL ENERGIA  (RID)</t>
  </si>
  <si>
    <t>Liquidaz. fatt.004800346734 del 10/3/2017 via Prov.le pod it001E05288052 - COPERTURA PROVVISORIO 5 x 64,55</t>
  </si>
  <si>
    <t>ZB91E1497C</t>
  </si>
  <si>
    <t>ENEL ENERGIA</t>
  </si>
  <si>
    <t>Liquidaz. fatt. 004800344663 del 10/3/2017 (GEN. FEB) Bigorie  POD IT001E01290630</t>
  </si>
  <si>
    <t>ZF71E14987</t>
  </si>
  <si>
    <t>FIVE NETWORKS s.r.l.</t>
  </si>
  <si>
    <t>Liquidaz. fatt. 1673/PA del 01/3/2017</t>
  </si>
  <si>
    <t>Z641E14A1B</t>
  </si>
  <si>
    <t>TELECOM ITALIA S.P.A.</t>
  </si>
  <si>
    <t>Liquidaz. fatt. 8A00241975 del8/3/2017   -  gen. feb.</t>
  </si>
  <si>
    <t>ZCA1E14A25</t>
  </si>
  <si>
    <t>DUFERCO ENERGIA</t>
  </si>
  <si>
    <t>Liquidaz. FATT. 00117PT00002268 (€. 93,88), FATT.00117PT00002304 (€. 89,18) e FATT. 0117PT00002305 (€. 36,93)</t>
  </si>
  <si>
    <t>Z621E51FFF</t>
  </si>
  <si>
    <t>Liquidaz.fatt.00117PT00002395 DEL 15/3/2017 X II.PP  FEBBRAIO</t>
  </si>
  <si>
    <t>Z1A1E52033</t>
  </si>
  <si>
    <t>UNIONE MONTANA DEI COMUNI DEL MONVISO</t>
  </si>
  <si>
    <t>Liquidazione somme per revisore conti anno 2016</t>
  </si>
  <si>
    <t/>
  </si>
  <si>
    <t>Gestione associata servizio catasto anni 2015 e 2016</t>
  </si>
  <si>
    <t>Servizio assistenza informatica anno 2016 (Nari) trasferimento somme</t>
  </si>
  <si>
    <t>Centrale unica di committenza anno 2016 - trasferimeto somme all'Unione</t>
  </si>
  <si>
    <t>22/04/2017</t>
  </si>
  <si>
    <t>BIANCHI MARIO</t>
  </si>
  <si>
    <t>Indenita di carica mese di aprile 2017</t>
  </si>
  <si>
    <t>FANTONE ALFREDO</t>
  </si>
  <si>
    <t>Indennità di carica Vice sindacp mese di aprile 2017</t>
  </si>
  <si>
    <t>ALLISIO MARIA GRAZIA</t>
  </si>
  <si>
    <t>Indennità di carica assessore mese di aprile 2017</t>
  </si>
  <si>
    <t>TESORERIA PROVINCIALE STATO</t>
  </si>
  <si>
    <t>IRAP carico ente su indennità amministratori mese di aprile 2017</t>
  </si>
  <si>
    <t>IRAP carico ente su emolumenti al segretario</t>
  </si>
  <si>
    <t>11/05/2017</t>
  </si>
  <si>
    <t>Liquidaz. fatt. 2327/PA del1/4/2017 spese telefoniche</t>
  </si>
  <si>
    <t>ZDA1E9061A</t>
  </si>
  <si>
    <t>Liquid. fatt. 00116PT00013653,  00116PT00013654, 00116PT00013736, 00116PT00013780 CONGUAGLIATE CON NOTE  CREDITO 00116PT00013444 (-298,00) E 00117PT0002777 (-178,00)</t>
  </si>
  <si>
    <t>ZCE1E14A3E</t>
  </si>
  <si>
    <t>Fatt. 004800486438 (94,20) e fatt. 00480048062 (42,74) del 9/4/2017</t>
  </si>
  <si>
    <t>ZA21E906B2</t>
  </si>
  <si>
    <t>ENEL SOLE</t>
  </si>
  <si>
    <t>Liquidaz. fatt. 1730015203 (487,54)  e fatt. 1730016211 (468,02) del 31/3/2017</t>
  </si>
  <si>
    <t>X3705143B4</t>
  </si>
  <si>
    <t>23/05/2017</t>
  </si>
  <si>
    <t>Indennità di carica mese di maggio 2017</t>
  </si>
  <si>
    <t>Indennita di carica Vice sindaco mese di maggio 2017</t>
  </si>
  <si>
    <t>Indennita di carica assessore mese di maggio 2017</t>
  </si>
  <si>
    <t>IRAP carico ente su indennità amministratori mese di maggio 2017</t>
  </si>
  <si>
    <t>26/05/2017</t>
  </si>
  <si>
    <t>Liquidazione fatt. 2980/PA del 1/5/2017 (telefonia)</t>
  </si>
  <si>
    <t>ZF71EC1382</t>
  </si>
  <si>
    <t>Rimborso spesa anticipata per scansione e cipie mappe catastali x terreni uso pascolo (SF9/3/2017) c/o Copy and Paper di Saluzzo</t>
  </si>
  <si>
    <t>Liquidaz. fatt. 00117PT00003579 DEL 24/4/2017</t>
  </si>
  <si>
    <t>Z541E68218</t>
  </si>
  <si>
    <t>Liquidaz. fatt.00117PT00003396 (87,40), fatt. 00117PT00003307 (80,65), e fatt. 00117PT00003308 (36,93) DEL 24/4/2017</t>
  </si>
  <si>
    <t>Liquidaz. fatt. 4701509017 del 9/11/2016  x  Bigorie</t>
  </si>
  <si>
    <t>ZC91EC13DB</t>
  </si>
  <si>
    <t>Liquidaz. fatt. 004800629212 del 5/9/2017  (Bigorie)</t>
  </si>
  <si>
    <t>Z371EC13B9</t>
  </si>
  <si>
    <t>ENTI REV s.r.l.</t>
  </si>
  <si>
    <t>Liquidaz. fatt. 00059/12 del 28/4/2017  assistenza 1^ semestre 2017</t>
  </si>
  <si>
    <t>Z9D1E68229</t>
  </si>
  <si>
    <t>A.S.L. CN1</t>
  </si>
  <si>
    <t>GESTIONE OBITORIO 2015 (prot. 48267 del 11/5/2017)</t>
  </si>
  <si>
    <t>15/06/2017</t>
  </si>
  <si>
    <t>Liquidaz. fatt. 308/37-2017 del 30/4/2017</t>
  </si>
  <si>
    <t>Z091EC150D</t>
  </si>
  <si>
    <t>Liquidaz. fatt. 8A00425502 del 9/5/2017</t>
  </si>
  <si>
    <t>Z6F1EC1612</t>
  </si>
  <si>
    <t>Liquidaz. ftt. 00117PT00004408 del 17/5/2017 mese aprile</t>
  </si>
  <si>
    <t>ZE81EC145E</t>
  </si>
  <si>
    <t>Liquidaz. fatt 00117PT00004077 (€ 74,19), fatt.00117PT00004078 (€. 36,16), fatt. 00117PT00004142 (€. 50,73). fatt. 00117PT00004028 (€. 84,88)</t>
  </si>
  <si>
    <t>ZE91EC159E</t>
  </si>
  <si>
    <t>Liquidaz. fatt. 00117PT00004407 del 17/5/2017</t>
  </si>
  <si>
    <t>COPERTURA PROVVISORIO  n. 12/2017     - Liquidaz. fatt. 004800635740 del 10/5/2017 (Chiesa)</t>
  </si>
  <si>
    <t>Z5E1EC1569</t>
  </si>
  <si>
    <t>ERARIO</t>
  </si>
  <si>
    <t>COPERTURA PROVVISORIO n. 11 -   Rettifica IVA</t>
  </si>
  <si>
    <t>COSTRADE S.R.L.</t>
  </si>
  <si>
    <t>Liquidaz. fatt. 56 PAE del 24/4/2017 per danni alluvione novembre 2016 strada via Palazzo Comunale</t>
  </si>
  <si>
    <t>Z251DC2FCF</t>
  </si>
  <si>
    <t>FEDERAZIONE PROV. COLDIRETTI SALUZZO</t>
  </si>
  <si>
    <t>Versamento quota associativa 2016 (€. 75,00)  e  domanda  PSR 225 Mis. 225 (€. 50,00)</t>
  </si>
  <si>
    <t>ZA01F0629E</t>
  </si>
  <si>
    <t>adesione 2017 a coldiretti</t>
  </si>
  <si>
    <t>ZD11F06314</t>
  </si>
  <si>
    <t>22/06/2017</t>
  </si>
  <si>
    <t>Indennità di carica Sindaco mese di giugno 2017</t>
  </si>
  <si>
    <t>Indennità di carica Vice Sindaco mese di giugno 2017</t>
  </si>
  <si>
    <t>Indennità di carica assessore giugno 2017</t>
  </si>
  <si>
    <t>IRAP carico ente su indennità carica amministratori mese giugno 2017</t>
  </si>
  <si>
    <t>IRAP carico ente su segreteria a scavalco maggio e giugno 2017</t>
  </si>
  <si>
    <t>28/06/2017</t>
  </si>
  <si>
    <t>Trasferimento all'Unione 2^ rata a saldo quota Monviso Solidale anno 2017</t>
  </si>
  <si>
    <t>30/06/2017</t>
  </si>
  <si>
    <t>CASSA DEPOSITI E PRESTITI</t>
  </si>
  <si>
    <t>COPERTURA PROVVISORIO - QUOTA CAPITALE  - 1^ RATA 2017 MUTUO 4267078/00 E MUTUO 6020045/00 (€. 499,79 E 2322,18)</t>
  </si>
  <si>
    <t>COPERTURA PROVVISORIO - 1^ RATA QUOTA INTERESSI MUTUO POS. 4267078/00</t>
  </si>
  <si>
    <t>COPERTURA PROVVISORIO - 1^ RATA QUOTA INTERESSI  MUTUO6020045/00</t>
  </si>
  <si>
    <t>MEF</t>
  </si>
  <si>
    <t>COPERTURA PROVVISORIO - QUOTA CAPITALE 1^ RATA MUTUI POS. 4267078/01,  4333095/00,  4421981/00 (€.  3785,72  +  771,58  +  828,94)</t>
  </si>
  <si>
    <t>COPERTURA PROVVISORIO -  1^ RATA QUOTA INTERESSI MUTUO4267078/01</t>
  </si>
  <si>
    <t>COPERTURA PROVVISORIO - 1^ RATA QUOTA INTERESSI  MUTUO POS. 4333095/00</t>
  </si>
  <si>
    <t>COPERTURA PROVVISORIO - 1^ RATA QUOTA INTERESSI MUTUO POS. 4421981/00</t>
  </si>
  <si>
    <t>TOTALI MANDATI:</t>
  </si>
  <si>
    <t>IND. TEMPESTIVITA' MANDATI:</t>
  </si>
  <si>
    <t>TOTALI FATTURE:</t>
  </si>
  <si>
    <t>IND. TEMPESTIVITA' FATTURE: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</si>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</sst>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1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11" borderId="25" xfId="46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17" fillId="27" borderId="25" xfId="46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</row>
    <row r="2" spans="1:12" s="62" customFormat="1" ht="22.5" customHeight="1">
      <c r="A2" s="154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2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7" t="s">
        <v>55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6" t="s">
        <v>13</v>
      </c>
      <c r="AB4" s="163"/>
      <c r="AC4" s="163"/>
      <c r="AD4" s="163"/>
      <c r="AE4" s="163"/>
      <c r="AF4" s="163"/>
      <c r="AG4" s="167"/>
      <c r="AH4" s="32">
        <v>30</v>
      </c>
    </row>
    <row r="5" spans="1:34" s="15" customFormat="1" ht="22.5" customHeight="1">
      <c r="A5" s="157" t="s">
        <v>14</v>
      </c>
      <c r="B5" s="165"/>
      <c r="C5" s="158"/>
      <c r="D5" s="157" t="s">
        <v>15</v>
      </c>
      <c r="E5" s="165"/>
      <c r="F5" s="165"/>
      <c r="G5" s="165"/>
      <c r="H5" s="158"/>
      <c r="I5" s="157" t="s">
        <v>16</v>
      </c>
      <c r="J5" s="165"/>
      <c r="K5" s="158"/>
      <c r="L5" s="157" t="s">
        <v>1</v>
      </c>
      <c r="M5" s="165"/>
      <c r="N5" s="165"/>
      <c r="O5" s="157" t="s">
        <v>17</v>
      </c>
      <c r="P5" s="158"/>
      <c r="Q5" s="157" t="s">
        <v>18</v>
      </c>
      <c r="R5" s="165"/>
      <c r="S5" s="165"/>
      <c r="T5" s="158"/>
      <c r="U5" s="157" t="s">
        <v>19</v>
      </c>
      <c r="V5" s="165"/>
      <c r="W5" s="165"/>
      <c r="X5" s="58" t="s">
        <v>47</v>
      </c>
      <c r="Y5" s="157" t="s">
        <v>20</v>
      </c>
      <c r="Z5" s="158"/>
      <c r="AA5" s="159" t="s">
        <v>41</v>
      </c>
      <c r="AB5" s="160"/>
      <c r="AC5" s="160"/>
      <c r="AD5" s="160"/>
      <c r="AE5" s="160"/>
      <c r="AF5" s="160"/>
      <c r="AG5" s="160"/>
      <c r="AH5" s="16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1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4" t="s">
        <v>54</v>
      </c>
      <c r="B3" s="155"/>
      <c r="C3" s="155"/>
      <c r="D3" s="155"/>
      <c r="E3" s="155"/>
      <c r="F3" s="155"/>
      <c r="G3" s="155"/>
      <c r="H3" s="155"/>
      <c r="I3" s="155"/>
      <c r="J3" s="155"/>
      <c r="K3" s="170"/>
      <c r="L3" s="170"/>
      <c r="M3" s="170"/>
      <c r="N3" s="170"/>
      <c r="O3" s="170"/>
      <c r="P3" s="170"/>
      <c r="Q3" s="170"/>
      <c r="R3" s="171"/>
    </row>
    <row r="4" spans="1:18" ht="22.5" customHeight="1">
      <c r="A4" s="154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</row>
    <row r="5" spans="1:18" s="62" customFormat="1" ht="22.5" customHeight="1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72" t="s">
        <v>13</v>
      </c>
      <c r="L5" s="173"/>
      <c r="M5" s="173"/>
      <c r="N5" s="173"/>
      <c r="O5" s="173"/>
      <c r="P5" s="173"/>
      <c r="Q5" s="17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9" t="s">
        <v>73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9" t="s">
        <v>74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5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6"/>
      <c r="AE4" s="183"/>
      <c r="AF4" s="183"/>
      <c r="AG4" s="183"/>
      <c r="AH4" s="184"/>
      <c r="AI4" s="178"/>
    </row>
    <row r="5" spans="1:35" s="90" customFormat="1" ht="22.5" customHeight="1">
      <c r="A5" s="159" t="s">
        <v>14</v>
      </c>
      <c r="B5" s="175"/>
      <c r="C5" s="176"/>
      <c r="D5" s="159" t="s">
        <v>15</v>
      </c>
      <c r="E5" s="175"/>
      <c r="F5" s="175"/>
      <c r="G5" s="175"/>
      <c r="H5" s="175"/>
      <c r="I5" s="175"/>
      <c r="J5" s="175"/>
      <c r="K5" s="176"/>
      <c r="L5" s="159" t="s">
        <v>16</v>
      </c>
      <c r="M5" s="175"/>
      <c r="N5" s="176"/>
      <c r="O5" s="159" t="s">
        <v>1</v>
      </c>
      <c r="P5" s="175"/>
      <c r="Q5" s="175"/>
      <c r="R5" s="159" t="s">
        <v>17</v>
      </c>
      <c r="S5" s="176"/>
      <c r="T5" s="159" t="s">
        <v>18</v>
      </c>
      <c r="U5" s="175"/>
      <c r="V5" s="175"/>
      <c r="W5" s="176"/>
      <c r="X5" s="159" t="s">
        <v>19</v>
      </c>
      <c r="Y5" s="175"/>
      <c r="Z5" s="175"/>
      <c r="AA5" s="103" t="s">
        <v>47</v>
      </c>
      <c r="AB5" s="159" t="s">
        <v>20</v>
      </c>
      <c r="AC5" s="176"/>
      <c r="AD5" s="159" t="s">
        <v>62</v>
      </c>
      <c r="AE5" s="177"/>
      <c r="AF5" s="177"/>
      <c r="AG5" s="177"/>
      <c r="AH5" s="177"/>
      <c r="AI5" s="17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zoomScalePageLayoutView="0" workbookViewId="0" topLeftCell="C32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1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4" t="s">
        <v>75</v>
      </c>
      <c r="B3" s="155"/>
      <c r="C3" s="155"/>
      <c r="D3" s="155"/>
      <c r="E3" s="155"/>
      <c r="F3" s="155"/>
      <c r="G3" s="155"/>
      <c r="H3" s="155"/>
      <c r="I3" s="155"/>
      <c r="J3" s="155"/>
      <c r="K3" s="170"/>
      <c r="L3" s="170"/>
      <c r="M3" s="170"/>
      <c r="N3" s="170"/>
      <c r="O3" s="171"/>
    </row>
    <row r="4" spans="1:15" ht="22.5" customHeight="1">
      <c r="A4" s="154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s="62" customFormat="1" ht="22.5" customHeight="1">
      <c r="A5" s="168" t="s">
        <v>61</v>
      </c>
      <c r="B5" s="169"/>
      <c r="C5" s="169"/>
      <c r="D5" s="169"/>
      <c r="E5" s="169"/>
      <c r="F5" s="169"/>
      <c r="G5" s="169"/>
      <c r="H5" s="169"/>
      <c r="I5" s="169"/>
      <c r="J5" s="169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4">
        <v>65</v>
      </c>
      <c r="B8" s="75" t="s">
        <v>76</v>
      </c>
      <c r="C8" s="76" t="s">
        <v>77</v>
      </c>
      <c r="D8" s="77" t="s">
        <v>78</v>
      </c>
      <c r="E8" s="78"/>
      <c r="F8" s="77"/>
      <c r="G8" s="195" t="s">
        <v>79</v>
      </c>
      <c r="H8" s="75"/>
      <c r="I8" s="77"/>
      <c r="J8" s="79">
        <v>1712.51</v>
      </c>
      <c r="K8" s="196"/>
      <c r="L8" s="197" t="s">
        <v>76</v>
      </c>
      <c r="M8" s="198">
        <f>IF(K8&lt;&gt;"",L8-K8,0)</f>
        <v>0</v>
      </c>
      <c r="N8" s="199">
        <v>1712.51</v>
      </c>
      <c r="O8" s="200">
        <f>IF(K8&lt;&gt;"",N8*M8,0)</f>
        <v>0</v>
      </c>
      <c r="P8">
        <f>IF(K8&lt;&gt;"",N8,0)</f>
        <v>0</v>
      </c>
    </row>
    <row r="9" spans="1:16" ht="12.75">
      <c r="A9" s="194">
        <v>66</v>
      </c>
      <c r="B9" s="75" t="s">
        <v>76</v>
      </c>
      <c r="C9" s="76" t="s">
        <v>80</v>
      </c>
      <c r="D9" s="77" t="s">
        <v>81</v>
      </c>
      <c r="E9" s="78"/>
      <c r="F9" s="77"/>
      <c r="G9" s="195" t="s">
        <v>82</v>
      </c>
      <c r="H9" s="75"/>
      <c r="I9" s="77"/>
      <c r="J9" s="79">
        <v>78.75</v>
      </c>
      <c r="K9" s="196"/>
      <c r="L9" s="197" t="s">
        <v>76</v>
      </c>
      <c r="M9" s="198">
        <f>IF(K9&lt;&gt;"",L9-K9,0)</f>
        <v>0</v>
      </c>
      <c r="N9" s="199">
        <v>78.75</v>
      </c>
      <c r="O9" s="200">
        <f>IF(K9&lt;&gt;"",N9*M9,0)</f>
        <v>0</v>
      </c>
      <c r="P9">
        <f>IF(K9&lt;&gt;"",N9,0)</f>
        <v>0</v>
      </c>
    </row>
    <row r="10" spans="1:16" ht="12.75">
      <c r="A10" s="194">
        <v>67</v>
      </c>
      <c r="B10" s="75" t="s">
        <v>76</v>
      </c>
      <c r="C10" s="76" t="s">
        <v>83</v>
      </c>
      <c r="D10" s="77" t="s">
        <v>84</v>
      </c>
      <c r="E10" s="78"/>
      <c r="F10" s="77"/>
      <c r="G10" s="195" t="s">
        <v>85</v>
      </c>
      <c r="H10" s="75"/>
      <c r="I10" s="77"/>
      <c r="J10" s="79">
        <v>224.64</v>
      </c>
      <c r="K10" s="196"/>
      <c r="L10" s="197" t="s">
        <v>76</v>
      </c>
      <c r="M10" s="198">
        <f>IF(K10&lt;&gt;"",L10-K10,0)</f>
        <v>0</v>
      </c>
      <c r="N10" s="199">
        <v>224.64</v>
      </c>
      <c r="O10" s="200">
        <f>IF(K10&lt;&gt;"",N10*M10,0)</f>
        <v>0</v>
      </c>
      <c r="P10">
        <f>IF(K10&lt;&gt;"",N10,0)</f>
        <v>0</v>
      </c>
    </row>
    <row r="11" spans="1:16" ht="12.75">
      <c r="A11" s="194">
        <v>68</v>
      </c>
      <c r="B11" s="75" t="s">
        <v>76</v>
      </c>
      <c r="C11" s="76" t="s">
        <v>86</v>
      </c>
      <c r="D11" s="77" t="s">
        <v>87</v>
      </c>
      <c r="E11" s="78"/>
      <c r="F11" s="77"/>
      <c r="G11" s="195" t="s">
        <v>88</v>
      </c>
      <c r="H11" s="75"/>
      <c r="I11" s="77"/>
      <c r="J11" s="79">
        <v>15.5</v>
      </c>
      <c r="K11" s="196"/>
      <c r="L11" s="197" t="s">
        <v>76</v>
      </c>
      <c r="M11" s="198">
        <f>IF(K11&lt;&gt;"",L11-K11,0)</f>
        <v>0</v>
      </c>
      <c r="N11" s="199">
        <v>15.5</v>
      </c>
      <c r="O11" s="200">
        <f>IF(K11&lt;&gt;"",N11*M11,0)</f>
        <v>0</v>
      </c>
      <c r="P11">
        <f>IF(K11&lt;&gt;"",N11,0)</f>
        <v>0</v>
      </c>
    </row>
    <row r="12" spans="1:16" ht="12.75">
      <c r="A12" s="194">
        <v>69</v>
      </c>
      <c r="B12" s="75" t="s">
        <v>76</v>
      </c>
      <c r="C12" s="76" t="s">
        <v>89</v>
      </c>
      <c r="D12" s="77" t="s">
        <v>90</v>
      </c>
      <c r="E12" s="78"/>
      <c r="F12" s="77"/>
      <c r="G12" s="195" t="s">
        <v>91</v>
      </c>
      <c r="H12" s="75"/>
      <c r="I12" s="77"/>
      <c r="J12" s="79">
        <v>187.23</v>
      </c>
      <c r="K12" s="196"/>
      <c r="L12" s="197" t="s">
        <v>76</v>
      </c>
      <c r="M12" s="198">
        <f>IF(K12&lt;&gt;"",L12-K12,0)</f>
        <v>0</v>
      </c>
      <c r="N12" s="199">
        <v>187.23</v>
      </c>
      <c r="O12" s="200">
        <f>IF(K12&lt;&gt;"",N12*M12,0)</f>
        <v>0</v>
      </c>
      <c r="P12">
        <f>IF(K12&lt;&gt;"",N12,0)</f>
        <v>0</v>
      </c>
    </row>
    <row r="13" spans="1:16" ht="12.75">
      <c r="A13" s="194">
        <v>70</v>
      </c>
      <c r="B13" s="75" t="s">
        <v>76</v>
      </c>
      <c r="C13" s="76" t="s">
        <v>92</v>
      </c>
      <c r="D13" s="77" t="s">
        <v>93</v>
      </c>
      <c r="E13" s="78"/>
      <c r="F13" s="77"/>
      <c r="G13" s="195" t="s">
        <v>94</v>
      </c>
      <c r="H13" s="75"/>
      <c r="I13" s="77"/>
      <c r="J13" s="79">
        <v>219.99</v>
      </c>
      <c r="K13" s="196"/>
      <c r="L13" s="197" t="s">
        <v>76</v>
      </c>
      <c r="M13" s="198">
        <f>IF(K13&lt;&gt;"",L13-K13,0)</f>
        <v>0</v>
      </c>
      <c r="N13" s="199">
        <v>219.99</v>
      </c>
      <c r="O13" s="200">
        <f>IF(K13&lt;&gt;"",N13*M13,0)</f>
        <v>0</v>
      </c>
      <c r="P13">
        <f>IF(K13&lt;&gt;"",N13,0)</f>
        <v>0</v>
      </c>
    </row>
    <row r="14" spans="1:16" ht="12.75">
      <c r="A14" s="194">
        <v>71</v>
      </c>
      <c r="B14" s="75" t="s">
        <v>76</v>
      </c>
      <c r="C14" s="76" t="s">
        <v>92</v>
      </c>
      <c r="D14" s="77" t="s">
        <v>95</v>
      </c>
      <c r="E14" s="78"/>
      <c r="F14" s="77"/>
      <c r="G14" s="195" t="s">
        <v>96</v>
      </c>
      <c r="H14" s="75"/>
      <c r="I14" s="77"/>
      <c r="J14" s="79">
        <v>389.28</v>
      </c>
      <c r="K14" s="196"/>
      <c r="L14" s="197" t="s">
        <v>76</v>
      </c>
      <c r="M14" s="198">
        <f>IF(K14&lt;&gt;"",L14-K14,0)</f>
        <v>0</v>
      </c>
      <c r="N14" s="199">
        <v>389.28</v>
      </c>
      <c r="O14" s="200">
        <f>IF(K14&lt;&gt;"",N14*M14,0)</f>
        <v>0</v>
      </c>
      <c r="P14">
        <f>IF(K14&lt;&gt;"",N14,0)</f>
        <v>0</v>
      </c>
    </row>
    <row r="15" spans="1:16" ht="12.75">
      <c r="A15" s="194">
        <v>72</v>
      </c>
      <c r="B15" s="75" t="s">
        <v>76</v>
      </c>
      <c r="C15" s="76" t="s">
        <v>97</v>
      </c>
      <c r="D15" s="77" t="s">
        <v>98</v>
      </c>
      <c r="E15" s="78"/>
      <c r="F15" s="77"/>
      <c r="G15" s="195" t="s">
        <v>99</v>
      </c>
      <c r="H15" s="75"/>
      <c r="I15" s="77"/>
      <c r="J15" s="79">
        <v>1449</v>
      </c>
      <c r="K15" s="196"/>
      <c r="L15" s="197" t="s">
        <v>76</v>
      </c>
      <c r="M15" s="198">
        <f>IF(K15&lt;&gt;"",L15-K15,0)</f>
        <v>0</v>
      </c>
      <c r="N15" s="199">
        <v>1449</v>
      </c>
      <c r="O15" s="200">
        <f>IF(K15&lt;&gt;"",N15*M15,0)</f>
        <v>0</v>
      </c>
      <c r="P15">
        <f>IF(K15&lt;&gt;"",N15,0)</f>
        <v>0</v>
      </c>
    </row>
    <row r="16" spans="1:16" ht="12.75">
      <c r="A16" s="194">
        <v>73</v>
      </c>
      <c r="B16" s="75" t="s">
        <v>76</v>
      </c>
      <c r="C16" s="76" t="s">
        <v>97</v>
      </c>
      <c r="D16" s="77" t="s">
        <v>100</v>
      </c>
      <c r="E16" s="78"/>
      <c r="F16" s="77"/>
      <c r="G16" s="195" t="s">
        <v>99</v>
      </c>
      <c r="H16" s="75"/>
      <c r="I16" s="77"/>
      <c r="J16" s="79">
        <v>400</v>
      </c>
      <c r="K16" s="196"/>
      <c r="L16" s="197" t="s">
        <v>76</v>
      </c>
      <c r="M16" s="198">
        <f>IF(K16&lt;&gt;"",L16-K16,0)</f>
        <v>0</v>
      </c>
      <c r="N16" s="199">
        <v>400</v>
      </c>
      <c r="O16" s="200">
        <f>IF(K16&lt;&gt;"",N16*M16,0)</f>
        <v>0</v>
      </c>
      <c r="P16">
        <f>IF(K16&lt;&gt;"",N16,0)</f>
        <v>0</v>
      </c>
    </row>
    <row r="17" spans="1:16" ht="12.75">
      <c r="A17" s="194">
        <v>74</v>
      </c>
      <c r="B17" s="75" t="s">
        <v>76</v>
      </c>
      <c r="C17" s="76" t="s">
        <v>97</v>
      </c>
      <c r="D17" s="77" t="s">
        <v>101</v>
      </c>
      <c r="E17" s="78"/>
      <c r="F17" s="77"/>
      <c r="G17" s="195" t="s">
        <v>99</v>
      </c>
      <c r="H17" s="75"/>
      <c r="I17" s="77"/>
      <c r="J17" s="79">
        <v>800</v>
      </c>
      <c r="K17" s="196"/>
      <c r="L17" s="197" t="s">
        <v>76</v>
      </c>
      <c r="M17" s="198">
        <f>IF(K17&lt;&gt;"",L17-K17,0)</f>
        <v>0</v>
      </c>
      <c r="N17" s="199">
        <v>800</v>
      </c>
      <c r="O17" s="200">
        <f>IF(K17&lt;&gt;"",N17*M17,0)</f>
        <v>0</v>
      </c>
      <c r="P17">
        <f>IF(K17&lt;&gt;"",N17,0)</f>
        <v>0</v>
      </c>
    </row>
    <row r="18" spans="1:16" ht="12.75">
      <c r="A18" s="194">
        <v>75</v>
      </c>
      <c r="B18" s="75" t="s">
        <v>76</v>
      </c>
      <c r="C18" s="76" t="s">
        <v>97</v>
      </c>
      <c r="D18" s="77" t="s">
        <v>102</v>
      </c>
      <c r="E18" s="78"/>
      <c r="F18" s="77"/>
      <c r="G18" s="195" t="s">
        <v>99</v>
      </c>
      <c r="H18" s="75"/>
      <c r="I18" s="77"/>
      <c r="J18" s="79">
        <v>500</v>
      </c>
      <c r="K18" s="196"/>
      <c r="L18" s="197" t="s">
        <v>76</v>
      </c>
      <c r="M18" s="198">
        <f>IF(K18&lt;&gt;"",L18-K18,0)</f>
        <v>0</v>
      </c>
      <c r="N18" s="199">
        <v>500</v>
      </c>
      <c r="O18" s="200">
        <f>IF(K18&lt;&gt;"",N18*M18,0)</f>
        <v>0</v>
      </c>
      <c r="P18">
        <f>IF(K18&lt;&gt;"",N18,0)</f>
        <v>0</v>
      </c>
    </row>
    <row r="19" spans="1:16" ht="12.75">
      <c r="A19" s="194">
        <v>76</v>
      </c>
      <c r="B19" s="75" t="s">
        <v>103</v>
      </c>
      <c r="C19" s="76" t="s">
        <v>104</v>
      </c>
      <c r="D19" s="77" t="s">
        <v>105</v>
      </c>
      <c r="E19" s="78"/>
      <c r="F19" s="77"/>
      <c r="G19" s="195" t="s">
        <v>99</v>
      </c>
      <c r="H19" s="75"/>
      <c r="I19" s="77"/>
      <c r="J19" s="79">
        <v>912.03</v>
      </c>
      <c r="K19" s="196"/>
      <c r="L19" s="197" t="s">
        <v>103</v>
      </c>
      <c r="M19" s="198">
        <f>IF(K19&lt;&gt;"",L19-K19,0)</f>
        <v>0</v>
      </c>
      <c r="N19" s="199">
        <v>912.03</v>
      </c>
      <c r="O19" s="200">
        <f>IF(K19&lt;&gt;"",N19*M19,0)</f>
        <v>0</v>
      </c>
      <c r="P19">
        <f>IF(K19&lt;&gt;"",N19,0)</f>
        <v>0</v>
      </c>
    </row>
    <row r="20" spans="1:16" ht="12.75">
      <c r="A20" s="194">
        <v>77</v>
      </c>
      <c r="B20" s="75" t="s">
        <v>103</v>
      </c>
      <c r="C20" s="76" t="s">
        <v>106</v>
      </c>
      <c r="D20" s="77" t="s">
        <v>107</v>
      </c>
      <c r="E20" s="78"/>
      <c r="F20" s="77"/>
      <c r="G20" s="195" t="s">
        <v>99</v>
      </c>
      <c r="H20" s="75"/>
      <c r="I20" s="77"/>
      <c r="J20" s="79">
        <v>150</v>
      </c>
      <c r="K20" s="196"/>
      <c r="L20" s="197" t="s">
        <v>103</v>
      </c>
      <c r="M20" s="198">
        <f>IF(K20&lt;&gt;"",L20-K20,0)</f>
        <v>0</v>
      </c>
      <c r="N20" s="199">
        <v>150</v>
      </c>
      <c r="O20" s="200">
        <f>IF(K20&lt;&gt;"",N20*M20,0)</f>
        <v>0</v>
      </c>
      <c r="P20">
        <f>IF(K20&lt;&gt;"",N20,0)</f>
        <v>0</v>
      </c>
    </row>
    <row r="21" spans="1:16" ht="12.75">
      <c r="A21" s="194">
        <v>78</v>
      </c>
      <c r="B21" s="75" t="s">
        <v>103</v>
      </c>
      <c r="C21" s="76" t="s">
        <v>108</v>
      </c>
      <c r="D21" s="77" t="s">
        <v>109</v>
      </c>
      <c r="E21" s="78"/>
      <c r="F21" s="77"/>
      <c r="G21" s="195" t="s">
        <v>99</v>
      </c>
      <c r="H21" s="75"/>
      <c r="I21" s="77"/>
      <c r="J21" s="79">
        <v>100</v>
      </c>
      <c r="K21" s="196"/>
      <c r="L21" s="197" t="s">
        <v>103</v>
      </c>
      <c r="M21" s="198">
        <f>IF(K21&lt;&gt;"",L21-K21,0)</f>
        <v>0</v>
      </c>
      <c r="N21" s="199">
        <v>100</v>
      </c>
      <c r="O21" s="200">
        <f>IF(K21&lt;&gt;"",N21*M21,0)</f>
        <v>0</v>
      </c>
      <c r="P21">
        <f>IF(K21&lt;&gt;"",N21,0)</f>
        <v>0</v>
      </c>
    </row>
    <row r="22" spans="1:16" ht="12.75">
      <c r="A22" s="194">
        <v>79</v>
      </c>
      <c r="B22" s="75" t="s">
        <v>103</v>
      </c>
      <c r="C22" s="76" t="s">
        <v>110</v>
      </c>
      <c r="D22" s="77" t="s">
        <v>111</v>
      </c>
      <c r="E22" s="78"/>
      <c r="F22" s="77"/>
      <c r="G22" s="195" t="s">
        <v>99</v>
      </c>
      <c r="H22" s="75"/>
      <c r="I22" s="77"/>
      <c r="J22" s="79">
        <v>98.77</v>
      </c>
      <c r="K22" s="196"/>
      <c r="L22" s="197" t="s">
        <v>103</v>
      </c>
      <c r="M22" s="198">
        <f>IF(K22&lt;&gt;"",L22-K22,0)</f>
        <v>0</v>
      </c>
      <c r="N22" s="199">
        <v>98.77</v>
      </c>
      <c r="O22" s="200">
        <f>IF(K22&lt;&gt;"",N22*M22,0)</f>
        <v>0</v>
      </c>
      <c r="P22">
        <f>IF(K22&lt;&gt;"",N22,0)</f>
        <v>0</v>
      </c>
    </row>
    <row r="23" spans="1:16" ht="12.75">
      <c r="A23" s="194">
        <v>81</v>
      </c>
      <c r="B23" s="75" t="s">
        <v>103</v>
      </c>
      <c r="C23" s="76" t="s">
        <v>110</v>
      </c>
      <c r="D23" s="77" t="s">
        <v>112</v>
      </c>
      <c r="E23" s="78"/>
      <c r="F23" s="77"/>
      <c r="G23" s="195" t="s">
        <v>99</v>
      </c>
      <c r="H23" s="75"/>
      <c r="I23" s="77"/>
      <c r="J23" s="79">
        <v>137.96</v>
      </c>
      <c r="K23" s="196"/>
      <c r="L23" s="197" t="s">
        <v>103</v>
      </c>
      <c r="M23" s="198">
        <f>IF(K23&lt;&gt;"",L23-K23,0)</f>
        <v>0</v>
      </c>
      <c r="N23" s="199">
        <v>137.96</v>
      </c>
      <c r="O23" s="200">
        <f>IF(K23&lt;&gt;"",N23*M23,0)</f>
        <v>0</v>
      </c>
      <c r="P23">
        <f>IF(K23&lt;&gt;"",N23,0)</f>
        <v>0</v>
      </c>
    </row>
    <row r="24" spans="1:16" ht="12.75">
      <c r="A24" s="194">
        <v>86</v>
      </c>
      <c r="B24" s="75" t="s">
        <v>113</v>
      </c>
      <c r="C24" s="76" t="s">
        <v>86</v>
      </c>
      <c r="D24" s="77" t="s">
        <v>114</v>
      </c>
      <c r="E24" s="78"/>
      <c r="F24" s="77"/>
      <c r="G24" s="195" t="s">
        <v>115</v>
      </c>
      <c r="H24" s="75"/>
      <c r="I24" s="77"/>
      <c r="J24" s="79">
        <v>17</v>
      </c>
      <c r="K24" s="196"/>
      <c r="L24" s="197" t="s">
        <v>113</v>
      </c>
      <c r="M24" s="198">
        <f>IF(K24&lt;&gt;"",L24-K24,0)</f>
        <v>0</v>
      </c>
      <c r="N24" s="199">
        <v>17</v>
      </c>
      <c r="O24" s="200">
        <f>IF(K24&lt;&gt;"",N24*M24,0)</f>
        <v>0</v>
      </c>
      <c r="P24">
        <f>IF(K24&lt;&gt;"",N24,0)</f>
        <v>0</v>
      </c>
    </row>
    <row r="25" spans="1:16" ht="12.75">
      <c r="A25" s="194">
        <v>87</v>
      </c>
      <c r="B25" s="75" t="s">
        <v>113</v>
      </c>
      <c r="C25" s="76" t="s">
        <v>92</v>
      </c>
      <c r="D25" s="77" t="s">
        <v>116</v>
      </c>
      <c r="E25" s="78"/>
      <c r="F25" s="77"/>
      <c r="G25" s="195" t="s">
        <v>117</v>
      </c>
      <c r="H25" s="75"/>
      <c r="I25" s="77"/>
      <c r="J25" s="79">
        <v>187.81</v>
      </c>
      <c r="K25" s="196"/>
      <c r="L25" s="197" t="s">
        <v>113</v>
      </c>
      <c r="M25" s="198">
        <f>IF(K25&lt;&gt;"",L25-K25,0)</f>
        <v>0</v>
      </c>
      <c r="N25" s="199">
        <v>187.81</v>
      </c>
      <c r="O25" s="200">
        <f>IF(K25&lt;&gt;"",N25*M25,0)</f>
        <v>0</v>
      </c>
      <c r="P25">
        <f>IF(K25&lt;&gt;"",N25,0)</f>
        <v>0</v>
      </c>
    </row>
    <row r="26" spans="1:16" ht="12.75">
      <c r="A26" s="194">
        <v>88</v>
      </c>
      <c r="B26" s="75" t="s">
        <v>113</v>
      </c>
      <c r="C26" s="76" t="s">
        <v>83</v>
      </c>
      <c r="D26" s="77" t="s">
        <v>118</v>
      </c>
      <c r="E26" s="78"/>
      <c r="F26" s="77"/>
      <c r="G26" s="195" t="s">
        <v>119</v>
      </c>
      <c r="H26" s="75"/>
      <c r="I26" s="77"/>
      <c r="J26" s="79">
        <v>136.94</v>
      </c>
      <c r="K26" s="196"/>
      <c r="L26" s="197" t="s">
        <v>113</v>
      </c>
      <c r="M26" s="198">
        <f>IF(K26&lt;&gt;"",L26-K26,0)</f>
        <v>0</v>
      </c>
      <c r="N26" s="199">
        <v>136.94</v>
      </c>
      <c r="O26" s="200">
        <f>IF(K26&lt;&gt;"",N26*M26,0)</f>
        <v>0</v>
      </c>
      <c r="P26">
        <f>IF(K26&lt;&gt;"",N26,0)</f>
        <v>0</v>
      </c>
    </row>
    <row r="27" spans="1:16" ht="12.75">
      <c r="A27" s="194">
        <v>89</v>
      </c>
      <c r="B27" s="75" t="s">
        <v>113</v>
      </c>
      <c r="C27" s="76" t="s">
        <v>120</v>
      </c>
      <c r="D27" s="77" t="s">
        <v>121</v>
      </c>
      <c r="E27" s="78"/>
      <c r="F27" s="77"/>
      <c r="G27" s="195" t="s">
        <v>122</v>
      </c>
      <c r="H27" s="75"/>
      <c r="I27" s="77"/>
      <c r="J27" s="79">
        <v>955.56</v>
      </c>
      <c r="K27" s="196"/>
      <c r="L27" s="197" t="s">
        <v>113</v>
      </c>
      <c r="M27" s="198">
        <f>IF(K27&lt;&gt;"",L27-K27,0)</f>
        <v>0</v>
      </c>
      <c r="N27" s="199">
        <v>955.56</v>
      </c>
      <c r="O27" s="200">
        <f>IF(K27&lt;&gt;"",N27*M27,0)</f>
        <v>0</v>
      </c>
      <c r="P27">
        <f>IF(K27&lt;&gt;"",N27,0)</f>
        <v>0</v>
      </c>
    </row>
    <row r="28" spans="1:16" ht="12.75">
      <c r="A28" s="194">
        <v>90</v>
      </c>
      <c r="B28" s="75" t="s">
        <v>123</v>
      </c>
      <c r="C28" s="76" t="s">
        <v>104</v>
      </c>
      <c r="D28" s="77" t="s">
        <v>124</v>
      </c>
      <c r="E28" s="78"/>
      <c r="F28" s="77"/>
      <c r="G28" s="195" t="s">
        <v>99</v>
      </c>
      <c r="H28" s="75"/>
      <c r="I28" s="77"/>
      <c r="J28" s="79">
        <v>912.03</v>
      </c>
      <c r="K28" s="196"/>
      <c r="L28" s="197" t="s">
        <v>123</v>
      </c>
      <c r="M28" s="198">
        <f>IF(K28&lt;&gt;"",L28-K28,0)</f>
        <v>0</v>
      </c>
      <c r="N28" s="199">
        <v>912.03</v>
      </c>
      <c r="O28" s="200">
        <f>IF(K28&lt;&gt;"",N28*M28,0)</f>
        <v>0</v>
      </c>
      <c r="P28">
        <f>IF(K28&lt;&gt;"",N28,0)</f>
        <v>0</v>
      </c>
    </row>
    <row r="29" spans="1:16" ht="12.75">
      <c r="A29" s="194">
        <v>91</v>
      </c>
      <c r="B29" s="75" t="s">
        <v>123</v>
      </c>
      <c r="C29" s="76" t="s">
        <v>106</v>
      </c>
      <c r="D29" s="77" t="s">
        <v>125</v>
      </c>
      <c r="E29" s="78"/>
      <c r="F29" s="77"/>
      <c r="G29" s="195" t="s">
        <v>99</v>
      </c>
      <c r="H29" s="75"/>
      <c r="I29" s="77"/>
      <c r="J29" s="79">
        <v>150</v>
      </c>
      <c r="K29" s="196"/>
      <c r="L29" s="197" t="s">
        <v>123</v>
      </c>
      <c r="M29" s="198">
        <f>IF(K29&lt;&gt;"",L29-K29,0)</f>
        <v>0</v>
      </c>
      <c r="N29" s="199">
        <v>150</v>
      </c>
      <c r="O29" s="200">
        <f>IF(K29&lt;&gt;"",N29*M29,0)</f>
        <v>0</v>
      </c>
      <c r="P29">
        <f>IF(K29&lt;&gt;"",N29,0)</f>
        <v>0</v>
      </c>
    </row>
    <row r="30" spans="1:16" ht="12.75">
      <c r="A30" s="194">
        <v>92</v>
      </c>
      <c r="B30" s="75" t="s">
        <v>123</v>
      </c>
      <c r="C30" s="76" t="s">
        <v>108</v>
      </c>
      <c r="D30" s="77" t="s">
        <v>126</v>
      </c>
      <c r="E30" s="78"/>
      <c r="F30" s="77"/>
      <c r="G30" s="195" t="s">
        <v>99</v>
      </c>
      <c r="H30" s="75"/>
      <c r="I30" s="77"/>
      <c r="J30" s="79">
        <v>100</v>
      </c>
      <c r="K30" s="196"/>
      <c r="L30" s="197" t="s">
        <v>123</v>
      </c>
      <c r="M30" s="198">
        <f>IF(K30&lt;&gt;"",L30-K30,0)</f>
        <v>0</v>
      </c>
      <c r="N30" s="199">
        <v>100</v>
      </c>
      <c r="O30" s="200">
        <f>IF(K30&lt;&gt;"",N30*M30,0)</f>
        <v>0</v>
      </c>
      <c r="P30">
        <f>IF(K30&lt;&gt;"",N30,0)</f>
        <v>0</v>
      </c>
    </row>
    <row r="31" spans="1:16" ht="12.75">
      <c r="A31" s="194">
        <v>93</v>
      </c>
      <c r="B31" s="75" t="s">
        <v>123</v>
      </c>
      <c r="C31" s="76" t="s">
        <v>110</v>
      </c>
      <c r="D31" s="77" t="s">
        <v>127</v>
      </c>
      <c r="E31" s="78"/>
      <c r="F31" s="77"/>
      <c r="G31" s="195" t="s">
        <v>99</v>
      </c>
      <c r="H31" s="75"/>
      <c r="I31" s="77"/>
      <c r="J31" s="79">
        <v>98.77</v>
      </c>
      <c r="K31" s="196"/>
      <c r="L31" s="197" t="s">
        <v>123</v>
      </c>
      <c r="M31" s="198">
        <f>IF(K31&lt;&gt;"",L31-K31,0)</f>
        <v>0</v>
      </c>
      <c r="N31" s="199">
        <v>98.77</v>
      </c>
      <c r="O31" s="200">
        <f>IF(K31&lt;&gt;"",N31*M31,0)</f>
        <v>0</v>
      </c>
      <c r="P31">
        <f>IF(K31&lt;&gt;"",N31,0)</f>
        <v>0</v>
      </c>
    </row>
    <row r="32" spans="1:16" ht="12.75">
      <c r="A32" s="194">
        <v>95</v>
      </c>
      <c r="B32" s="75" t="s">
        <v>128</v>
      </c>
      <c r="C32" s="76" t="s">
        <v>86</v>
      </c>
      <c r="D32" s="77" t="s">
        <v>129</v>
      </c>
      <c r="E32" s="78"/>
      <c r="F32" s="77"/>
      <c r="G32" s="195" t="s">
        <v>130</v>
      </c>
      <c r="H32" s="75"/>
      <c r="I32" s="77"/>
      <c r="J32" s="79">
        <v>34</v>
      </c>
      <c r="K32" s="196"/>
      <c r="L32" s="197" t="s">
        <v>128</v>
      </c>
      <c r="M32" s="198">
        <f>IF(K32&lt;&gt;"",L32-K32,0)</f>
        <v>0</v>
      </c>
      <c r="N32" s="199">
        <v>34</v>
      </c>
      <c r="O32" s="200">
        <f>IF(K32&lt;&gt;"",N32*M32,0)</f>
        <v>0</v>
      </c>
      <c r="P32">
        <f>IF(K32&lt;&gt;"",N32,0)</f>
        <v>0</v>
      </c>
    </row>
    <row r="33" spans="1:16" ht="12.75">
      <c r="A33" s="194">
        <v>96</v>
      </c>
      <c r="B33" s="75" t="s">
        <v>128</v>
      </c>
      <c r="C33" s="76" t="s">
        <v>104</v>
      </c>
      <c r="D33" s="77" t="s">
        <v>131</v>
      </c>
      <c r="E33" s="78"/>
      <c r="F33" s="77"/>
      <c r="G33" s="195" t="s">
        <v>99</v>
      </c>
      <c r="H33" s="75"/>
      <c r="I33" s="77"/>
      <c r="J33" s="79">
        <v>160</v>
      </c>
      <c r="K33" s="196"/>
      <c r="L33" s="197" t="s">
        <v>128</v>
      </c>
      <c r="M33" s="198">
        <f>IF(K33&lt;&gt;"",L33-K33,0)</f>
        <v>0</v>
      </c>
      <c r="N33" s="199">
        <v>160</v>
      </c>
      <c r="O33" s="200">
        <f>IF(K33&lt;&gt;"",N33*M33,0)</f>
        <v>0</v>
      </c>
      <c r="P33">
        <f>IF(K33&lt;&gt;"",N33,0)</f>
        <v>0</v>
      </c>
    </row>
    <row r="34" spans="1:16" ht="12.75">
      <c r="A34" s="194">
        <v>97</v>
      </c>
      <c r="B34" s="75" t="s">
        <v>128</v>
      </c>
      <c r="C34" s="76" t="s">
        <v>92</v>
      </c>
      <c r="D34" s="77" t="s">
        <v>132</v>
      </c>
      <c r="E34" s="78"/>
      <c r="F34" s="77"/>
      <c r="G34" s="195" t="s">
        <v>133</v>
      </c>
      <c r="H34" s="75"/>
      <c r="I34" s="77"/>
      <c r="J34" s="79">
        <v>394.37</v>
      </c>
      <c r="K34" s="196"/>
      <c r="L34" s="197" t="s">
        <v>128</v>
      </c>
      <c r="M34" s="198">
        <f>IF(K34&lt;&gt;"",L34-K34,0)</f>
        <v>0</v>
      </c>
      <c r="N34" s="199">
        <v>394.37</v>
      </c>
      <c r="O34" s="200">
        <f>IF(K34&lt;&gt;"",N34*M34,0)</f>
        <v>0</v>
      </c>
      <c r="P34">
        <f>IF(K34&lt;&gt;"",N34,0)</f>
        <v>0</v>
      </c>
    </row>
    <row r="35" spans="1:16" ht="12.75">
      <c r="A35" s="194">
        <v>98</v>
      </c>
      <c r="B35" s="75" t="s">
        <v>128</v>
      </c>
      <c r="C35" s="76" t="s">
        <v>92</v>
      </c>
      <c r="D35" s="77" t="s">
        <v>134</v>
      </c>
      <c r="E35" s="78"/>
      <c r="F35" s="77"/>
      <c r="G35" s="195" t="s">
        <v>133</v>
      </c>
      <c r="H35" s="75"/>
      <c r="I35" s="77"/>
      <c r="J35" s="79">
        <v>204.98</v>
      </c>
      <c r="K35" s="196"/>
      <c r="L35" s="197" t="s">
        <v>128</v>
      </c>
      <c r="M35" s="198">
        <f>IF(K35&lt;&gt;"",L35-K35,0)</f>
        <v>0</v>
      </c>
      <c r="N35" s="199">
        <v>204.98</v>
      </c>
      <c r="O35" s="200">
        <f>IF(K35&lt;&gt;"",N35*M35,0)</f>
        <v>0</v>
      </c>
      <c r="P35">
        <f>IF(K35&lt;&gt;"",N35,0)</f>
        <v>0</v>
      </c>
    </row>
    <row r="36" spans="1:16" ht="12.75">
      <c r="A36" s="194">
        <v>99</v>
      </c>
      <c r="B36" s="75" t="s">
        <v>128</v>
      </c>
      <c r="C36" s="76" t="s">
        <v>83</v>
      </c>
      <c r="D36" s="77" t="s">
        <v>135</v>
      </c>
      <c r="E36" s="78"/>
      <c r="F36" s="77"/>
      <c r="G36" s="195" t="s">
        <v>136</v>
      </c>
      <c r="H36" s="75"/>
      <c r="I36" s="77"/>
      <c r="J36" s="79">
        <v>104.31</v>
      </c>
      <c r="K36" s="196"/>
      <c r="L36" s="197" t="s">
        <v>128</v>
      </c>
      <c r="M36" s="198">
        <f>IF(K36&lt;&gt;"",L36-K36,0)</f>
        <v>0</v>
      </c>
      <c r="N36" s="199">
        <v>104.31</v>
      </c>
      <c r="O36" s="200">
        <f>IF(K36&lt;&gt;"",N36*M36,0)</f>
        <v>0</v>
      </c>
      <c r="P36">
        <f>IF(K36&lt;&gt;"",N36,0)</f>
        <v>0</v>
      </c>
    </row>
    <row r="37" spans="1:16" ht="12.75">
      <c r="A37" s="194">
        <v>100</v>
      </c>
      <c r="B37" s="75" t="s">
        <v>128</v>
      </c>
      <c r="C37" s="76" t="s">
        <v>83</v>
      </c>
      <c r="D37" s="77" t="s">
        <v>137</v>
      </c>
      <c r="E37" s="78"/>
      <c r="F37" s="77"/>
      <c r="G37" s="195" t="s">
        <v>138</v>
      </c>
      <c r="H37" s="75"/>
      <c r="I37" s="77"/>
      <c r="J37" s="79">
        <v>188.05</v>
      </c>
      <c r="K37" s="196"/>
      <c r="L37" s="197" t="s">
        <v>128</v>
      </c>
      <c r="M37" s="198">
        <f>IF(K37&lt;&gt;"",L37-K37,0)</f>
        <v>0</v>
      </c>
      <c r="N37" s="199">
        <v>188.05</v>
      </c>
      <c r="O37" s="200">
        <f>IF(K37&lt;&gt;"",N37*M37,0)</f>
        <v>0</v>
      </c>
      <c r="P37">
        <f>IF(K37&lt;&gt;"",N37,0)</f>
        <v>0</v>
      </c>
    </row>
    <row r="38" spans="1:16" ht="12.75">
      <c r="A38" s="194">
        <v>101</v>
      </c>
      <c r="B38" s="75" t="s">
        <v>128</v>
      </c>
      <c r="C38" s="76" t="s">
        <v>139</v>
      </c>
      <c r="D38" s="77" t="s">
        <v>140</v>
      </c>
      <c r="E38" s="78"/>
      <c r="F38" s="77"/>
      <c r="G38" s="195" t="s">
        <v>141</v>
      </c>
      <c r="H38" s="75"/>
      <c r="I38" s="77"/>
      <c r="J38" s="79">
        <v>567.91</v>
      </c>
      <c r="K38" s="196"/>
      <c r="L38" s="197" t="s">
        <v>128</v>
      </c>
      <c r="M38" s="198">
        <f>IF(K38&lt;&gt;"",L38-K38,0)</f>
        <v>0</v>
      </c>
      <c r="N38" s="199">
        <v>567.91</v>
      </c>
      <c r="O38" s="200">
        <f>IF(K38&lt;&gt;"",N38*M38,0)</f>
        <v>0</v>
      </c>
      <c r="P38">
        <f>IF(K38&lt;&gt;"",N38,0)</f>
        <v>0</v>
      </c>
    </row>
    <row r="39" spans="1:16" ht="12.75">
      <c r="A39" s="194">
        <v>102</v>
      </c>
      <c r="B39" s="75" t="s">
        <v>128</v>
      </c>
      <c r="C39" s="76" t="s">
        <v>142</v>
      </c>
      <c r="D39" s="77" t="s">
        <v>143</v>
      </c>
      <c r="E39" s="78"/>
      <c r="F39" s="77"/>
      <c r="G39" s="195" t="s">
        <v>99</v>
      </c>
      <c r="H39" s="75"/>
      <c r="I39" s="77"/>
      <c r="J39" s="79">
        <v>25.73</v>
      </c>
      <c r="K39" s="196"/>
      <c r="L39" s="197" t="s">
        <v>128</v>
      </c>
      <c r="M39" s="198">
        <f>IF(K39&lt;&gt;"",L39-K39,0)</f>
        <v>0</v>
      </c>
      <c r="N39" s="199">
        <v>25.73</v>
      </c>
      <c r="O39" s="200">
        <f>IF(K39&lt;&gt;"",N39*M39,0)</f>
        <v>0</v>
      </c>
      <c r="P39">
        <f>IF(K39&lt;&gt;"",N39,0)</f>
        <v>0</v>
      </c>
    </row>
    <row r="40" spans="1:16" ht="12.75">
      <c r="A40" s="194">
        <v>104</v>
      </c>
      <c r="B40" s="75" t="s">
        <v>144</v>
      </c>
      <c r="C40" s="76" t="s">
        <v>77</v>
      </c>
      <c r="D40" s="77" t="s">
        <v>145</v>
      </c>
      <c r="E40" s="78"/>
      <c r="F40" s="77"/>
      <c r="G40" s="195" t="s">
        <v>146</v>
      </c>
      <c r="H40" s="75"/>
      <c r="I40" s="77"/>
      <c r="J40" s="79">
        <v>875.59</v>
      </c>
      <c r="K40" s="196"/>
      <c r="L40" s="197" t="s">
        <v>144</v>
      </c>
      <c r="M40" s="198">
        <f>IF(K40&lt;&gt;"",L40-K40,0)</f>
        <v>0</v>
      </c>
      <c r="N40" s="199">
        <v>875.59</v>
      </c>
      <c r="O40" s="200">
        <f>IF(K40&lt;&gt;"",N40*M40,0)</f>
        <v>0</v>
      </c>
      <c r="P40">
        <f>IF(K40&lt;&gt;"",N40,0)</f>
        <v>0</v>
      </c>
    </row>
    <row r="41" spans="1:16" ht="12.75">
      <c r="A41" s="194">
        <v>105</v>
      </c>
      <c r="B41" s="75" t="s">
        <v>144</v>
      </c>
      <c r="C41" s="76" t="s">
        <v>89</v>
      </c>
      <c r="D41" s="77" t="s">
        <v>147</v>
      </c>
      <c r="E41" s="78"/>
      <c r="F41" s="77"/>
      <c r="G41" s="195" t="s">
        <v>148</v>
      </c>
      <c r="H41" s="75"/>
      <c r="I41" s="77"/>
      <c r="J41" s="79">
        <v>193.13</v>
      </c>
      <c r="K41" s="196"/>
      <c r="L41" s="197" t="s">
        <v>144</v>
      </c>
      <c r="M41" s="198">
        <f>IF(K41&lt;&gt;"",L41-K41,0)</f>
        <v>0</v>
      </c>
      <c r="N41" s="199">
        <v>193.13</v>
      </c>
      <c r="O41" s="200">
        <f>IF(K41&lt;&gt;"",N41*M41,0)</f>
        <v>0</v>
      </c>
      <c r="P41">
        <f>IF(K41&lt;&gt;"",N41,0)</f>
        <v>0</v>
      </c>
    </row>
    <row r="42" spans="1:16" ht="12.75">
      <c r="A42" s="194">
        <v>106</v>
      </c>
      <c r="B42" s="75" t="s">
        <v>144</v>
      </c>
      <c r="C42" s="76" t="s">
        <v>92</v>
      </c>
      <c r="D42" s="77" t="s">
        <v>149</v>
      </c>
      <c r="E42" s="78"/>
      <c r="F42" s="77"/>
      <c r="G42" s="195" t="s">
        <v>150</v>
      </c>
      <c r="H42" s="75"/>
      <c r="I42" s="77"/>
      <c r="J42" s="79">
        <v>51.02</v>
      </c>
      <c r="K42" s="196"/>
      <c r="L42" s="197" t="s">
        <v>144</v>
      </c>
      <c r="M42" s="198">
        <f>IF(K42&lt;&gt;"",L42-K42,0)</f>
        <v>0</v>
      </c>
      <c r="N42" s="199">
        <v>51.02</v>
      </c>
      <c r="O42" s="200">
        <f>IF(K42&lt;&gt;"",N42*M42,0)</f>
        <v>0</v>
      </c>
      <c r="P42">
        <f>IF(K42&lt;&gt;"",N42,0)</f>
        <v>0</v>
      </c>
    </row>
    <row r="43" spans="1:16" ht="12.75">
      <c r="A43" s="194">
        <v>107</v>
      </c>
      <c r="B43" s="75" t="s">
        <v>144</v>
      </c>
      <c r="C43" s="76" t="s">
        <v>92</v>
      </c>
      <c r="D43" s="77" t="s">
        <v>151</v>
      </c>
      <c r="E43" s="78"/>
      <c r="F43" s="77"/>
      <c r="G43" s="195" t="s">
        <v>152</v>
      </c>
      <c r="H43" s="75"/>
      <c r="I43" s="77"/>
      <c r="J43" s="79">
        <v>245.96</v>
      </c>
      <c r="K43" s="196"/>
      <c r="L43" s="197" t="s">
        <v>144</v>
      </c>
      <c r="M43" s="198">
        <f>IF(K43&lt;&gt;"",L43-K43,0)</f>
        <v>0</v>
      </c>
      <c r="N43" s="199">
        <v>245.96</v>
      </c>
      <c r="O43" s="200">
        <f>IF(K43&lt;&gt;"",N43*M43,0)</f>
        <v>0</v>
      </c>
      <c r="P43">
        <f>IF(K43&lt;&gt;"",N43,0)</f>
        <v>0</v>
      </c>
    </row>
    <row r="44" spans="1:16" ht="12.75">
      <c r="A44" s="194">
        <v>108</v>
      </c>
      <c r="B44" s="75" t="s">
        <v>144</v>
      </c>
      <c r="C44" s="76" t="s">
        <v>92</v>
      </c>
      <c r="D44" s="77" t="s">
        <v>153</v>
      </c>
      <c r="E44" s="78"/>
      <c r="F44" s="77"/>
      <c r="G44" s="195" t="s">
        <v>150</v>
      </c>
      <c r="H44" s="75"/>
      <c r="I44" s="77"/>
      <c r="J44" s="79">
        <v>387.07</v>
      </c>
      <c r="K44" s="196"/>
      <c r="L44" s="197" t="s">
        <v>144</v>
      </c>
      <c r="M44" s="198">
        <f>IF(K44&lt;&gt;"",L44-K44,0)</f>
        <v>0</v>
      </c>
      <c r="N44" s="199">
        <v>387.07</v>
      </c>
      <c r="O44" s="200">
        <f>IF(K44&lt;&gt;"",N44*M44,0)</f>
        <v>0</v>
      </c>
      <c r="P44">
        <f>IF(K44&lt;&gt;"",N44,0)</f>
        <v>0</v>
      </c>
    </row>
    <row r="45" spans="1:16" ht="12.75">
      <c r="A45" s="194">
        <v>109</v>
      </c>
      <c r="B45" s="75" t="s">
        <v>144</v>
      </c>
      <c r="C45" s="76" t="s">
        <v>80</v>
      </c>
      <c r="D45" s="77" t="s">
        <v>154</v>
      </c>
      <c r="E45" s="78"/>
      <c r="F45" s="77"/>
      <c r="G45" s="195" t="s">
        <v>155</v>
      </c>
      <c r="H45" s="75"/>
      <c r="I45" s="77"/>
      <c r="J45" s="79">
        <v>77.68</v>
      </c>
      <c r="K45" s="196"/>
      <c r="L45" s="197" t="s">
        <v>144</v>
      </c>
      <c r="M45" s="198">
        <f>IF(K45&lt;&gt;"",L45-K45,0)</f>
        <v>0</v>
      </c>
      <c r="N45" s="199">
        <v>77.68</v>
      </c>
      <c r="O45" s="200">
        <f>IF(K45&lt;&gt;"",N45*M45,0)</f>
        <v>0</v>
      </c>
      <c r="P45">
        <f>IF(K45&lt;&gt;"",N45,0)</f>
        <v>0</v>
      </c>
    </row>
    <row r="46" spans="1:16" ht="12.75">
      <c r="A46" s="194">
        <v>110</v>
      </c>
      <c r="B46" s="75" t="s">
        <v>144</v>
      </c>
      <c r="C46" s="76" t="s">
        <v>156</v>
      </c>
      <c r="D46" s="77" t="s">
        <v>157</v>
      </c>
      <c r="E46" s="78"/>
      <c r="F46" s="77"/>
      <c r="G46" s="195" t="s">
        <v>99</v>
      </c>
      <c r="H46" s="75"/>
      <c r="I46" s="77"/>
      <c r="J46" s="79">
        <v>27.78</v>
      </c>
      <c r="K46" s="196"/>
      <c r="L46" s="197" t="s">
        <v>144</v>
      </c>
      <c r="M46" s="198">
        <f>IF(K46&lt;&gt;"",L46-K46,0)</f>
        <v>0</v>
      </c>
      <c r="N46" s="199">
        <v>27.78</v>
      </c>
      <c r="O46" s="200">
        <f>IF(K46&lt;&gt;"",N46*M46,0)</f>
        <v>0</v>
      </c>
      <c r="P46">
        <f>IF(K46&lt;&gt;"",N46,0)</f>
        <v>0</v>
      </c>
    </row>
    <row r="47" spans="1:16" ht="12.75">
      <c r="A47" s="194">
        <v>111</v>
      </c>
      <c r="B47" s="75" t="s">
        <v>144</v>
      </c>
      <c r="C47" s="76" t="s">
        <v>158</v>
      </c>
      <c r="D47" s="77" t="s">
        <v>159</v>
      </c>
      <c r="E47" s="78"/>
      <c r="F47" s="77"/>
      <c r="G47" s="195" t="s">
        <v>160</v>
      </c>
      <c r="H47" s="75"/>
      <c r="I47" s="77"/>
      <c r="J47" s="79">
        <v>41114</v>
      </c>
      <c r="K47" s="196"/>
      <c r="L47" s="197" t="s">
        <v>144</v>
      </c>
      <c r="M47" s="198">
        <f>IF(K47&lt;&gt;"",L47-K47,0)</f>
        <v>0</v>
      </c>
      <c r="N47" s="199">
        <v>41114</v>
      </c>
      <c r="O47" s="200">
        <f>IF(K47&lt;&gt;"",N47*M47,0)</f>
        <v>0</v>
      </c>
      <c r="P47">
        <f>IF(K47&lt;&gt;"",N47,0)</f>
        <v>0</v>
      </c>
    </row>
    <row r="48" spans="1:16" ht="12.75">
      <c r="A48" s="194">
        <v>112</v>
      </c>
      <c r="B48" s="75" t="s">
        <v>144</v>
      </c>
      <c r="C48" s="76" t="s">
        <v>161</v>
      </c>
      <c r="D48" s="77" t="s">
        <v>162</v>
      </c>
      <c r="E48" s="78"/>
      <c r="F48" s="77"/>
      <c r="G48" s="195" t="s">
        <v>163</v>
      </c>
      <c r="H48" s="75"/>
      <c r="I48" s="77"/>
      <c r="J48" s="79">
        <v>125</v>
      </c>
      <c r="K48" s="196"/>
      <c r="L48" s="197" t="s">
        <v>144</v>
      </c>
      <c r="M48" s="198">
        <f>IF(K48&lt;&gt;"",L48-K48,0)</f>
        <v>0</v>
      </c>
      <c r="N48" s="199">
        <v>125</v>
      </c>
      <c r="O48" s="200">
        <f>IF(K48&lt;&gt;"",N48*M48,0)</f>
        <v>0</v>
      </c>
      <c r="P48">
        <f>IF(K48&lt;&gt;"",N48,0)</f>
        <v>0</v>
      </c>
    </row>
    <row r="49" spans="1:16" ht="12.75">
      <c r="A49" s="194">
        <v>113</v>
      </c>
      <c r="B49" s="75" t="s">
        <v>144</v>
      </c>
      <c r="C49" s="76" t="s">
        <v>161</v>
      </c>
      <c r="D49" s="77" t="s">
        <v>164</v>
      </c>
      <c r="E49" s="78"/>
      <c r="F49" s="77"/>
      <c r="G49" s="195" t="s">
        <v>165</v>
      </c>
      <c r="H49" s="75"/>
      <c r="I49" s="77"/>
      <c r="J49" s="79">
        <v>77</v>
      </c>
      <c r="K49" s="196"/>
      <c r="L49" s="197" t="s">
        <v>144</v>
      </c>
      <c r="M49" s="198">
        <f>IF(K49&lt;&gt;"",L49-K49,0)</f>
        <v>0</v>
      </c>
      <c r="N49" s="199">
        <v>77</v>
      </c>
      <c r="O49" s="200">
        <f>IF(K49&lt;&gt;"",N49*M49,0)</f>
        <v>0</v>
      </c>
      <c r="P49">
        <f>IF(K49&lt;&gt;"",N49,0)</f>
        <v>0</v>
      </c>
    </row>
    <row r="50" spans="1:16" ht="12.75">
      <c r="A50" s="194">
        <v>114</v>
      </c>
      <c r="B50" s="75" t="s">
        <v>166</v>
      </c>
      <c r="C50" s="76" t="s">
        <v>104</v>
      </c>
      <c r="D50" s="77" t="s">
        <v>167</v>
      </c>
      <c r="E50" s="78"/>
      <c r="F50" s="77"/>
      <c r="G50" s="195" t="s">
        <v>99</v>
      </c>
      <c r="H50" s="75"/>
      <c r="I50" s="77"/>
      <c r="J50" s="79">
        <v>912.03</v>
      </c>
      <c r="K50" s="196"/>
      <c r="L50" s="197" t="s">
        <v>166</v>
      </c>
      <c r="M50" s="198">
        <f>IF(K50&lt;&gt;"",L50-K50,0)</f>
        <v>0</v>
      </c>
      <c r="N50" s="199">
        <v>912.03</v>
      </c>
      <c r="O50" s="200">
        <f>IF(K50&lt;&gt;"",N50*M50,0)</f>
        <v>0</v>
      </c>
      <c r="P50">
        <f>IF(K50&lt;&gt;"",N50,0)</f>
        <v>0</v>
      </c>
    </row>
    <row r="51" spans="1:16" ht="12.75">
      <c r="A51" s="194">
        <v>115</v>
      </c>
      <c r="B51" s="75" t="s">
        <v>166</v>
      </c>
      <c r="C51" s="76" t="s">
        <v>106</v>
      </c>
      <c r="D51" s="77" t="s">
        <v>168</v>
      </c>
      <c r="E51" s="78"/>
      <c r="F51" s="77"/>
      <c r="G51" s="195" t="s">
        <v>99</v>
      </c>
      <c r="H51" s="75"/>
      <c r="I51" s="77"/>
      <c r="J51" s="79">
        <v>150</v>
      </c>
      <c r="K51" s="196"/>
      <c r="L51" s="197" t="s">
        <v>166</v>
      </c>
      <c r="M51" s="198">
        <f>IF(K51&lt;&gt;"",L51-K51,0)</f>
        <v>0</v>
      </c>
      <c r="N51" s="199">
        <v>150</v>
      </c>
      <c r="O51" s="200">
        <f>IF(K51&lt;&gt;"",N51*M51,0)</f>
        <v>0</v>
      </c>
      <c r="P51">
        <f>IF(K51&lt;&gt;"",N51,0)</f>
        <v>0</v>
      </c>
    </row>
    <row r="52" spans="1:16" ht="12.75">
      <c r="A52" s="194">
        <v>116</v>
      </c>
      <c r="B52" s="75" t="s">
        <v>166</v>
      </c>
      <c r="C52" s="76" t="s">
        <v>108</v>
      </c>
      <c r="D52" s="77" t="s">
        <v>169</v>
      </c>
      <c r="E52" s="78"/>
      <c r="F52" s="77"/>
      <c r="G52" s="195" t="s">
        <v>99</v>
      </c>
      <c r="H52" s="75"/>
      <c r="I52" s="77"/>
      <c r="J52" s="79">
        <v>100</v>
      </c>
      <c r="K52" s="196"/>
      <c r="L52" s="197" t="s">
        <v>166</v>
      </c>
      <c r="M52" s="198">
        <f>IF(K52&lt;&gt;"",L52-K52,0)</f>
        <v>0</v>
      </c>
      <c r="N52" s="199">
        <v>100</v>
      </c>
      <c r="O52" s="200">
        <f>IF(K52&lt;&gt;"",N52*M52,0)</f>
        <v>0</v>
      </c>
      <c r="P52">
        <f>IF(K52&lt;&gt;"",N52,0)</f>
        <v>0</v>
      </c>
    </row>
    <row r="53" spans="1:16" ht="12.75">
      <c r="A53" s="194">
        <v>117</v>
      </c>
      <c r="B53" s="75" t="s">
        <v>166</v>
      </c>
      <c r="C53" s="76" t="s">
        <v>110</v>
      </c>
      <c r="D53" s="77" t="s">
        <v>170</v>
      </c>
      <c r="E53" s="78"/>
      <c r="F53" s="77"/>
      <c r="G53" s="195" t="s">
        <v>99</v>
      </c>
      <c r="H53" s="75"/>
      <c r="I53" s="77"/>
      <c r="J53" s="79">
        <v>98.77</v>
      </c>
      <c r="K53" s="196"/>
      <c r="L53" s="197" t="s">
        <v>166</v>
      </c>
      <c r="M53" s="198">
        <f>IF(K53&lt;&gt;"",L53-K53,0)</f>
        <v>0</v>
      </c>
      <c r="N53" s="199">
        <v>98.77</v>
      </c>
      <c r="O53" s="200">
        <f>IF(K53&lt;&gt;"",N53*M53,0)</f>
        <v>0</v>
      </c>
      <c r="P53">
        <f>IF(K53&lt;&gt;"",N53,0)</f>
        <v>0</v>
      </c>
    </row>
    <row r="54" spans="1:16" ht="12.75">
      <c r="A54" s="194">
        <v>119</v>
      </c>
      <c r="B54" s="75" t="s">
        <v>166</v>
      </c>
      <c r="C54" s="76" t="s">
        <v>110</v>
      </c>
      <c r="D54" s="77" t="s">
        <v>171</v>
      </c>
      <c r="E54" s="78"/>
      <c r="F54" s="77"/>
      <c r="G54" s="195" t="s">
        <v>99</v>
      </c>
      <c r="H54" s="75"/>
      <c r="I54" s="77"/>
      <c r="J54" s="79">
        <v>137.96</v>
      </c>
      <c r="K54" s="196"/>
      <c r="L54" s="197" t="s">
        <v>166</v>
      </c>
      <c r="M54" s="198">
        <f>IF(K54&lt;&gt;"",L54-K54,0)</f>
        <v>0</v>
      </c>
      <c r="N54" s="199">
        <v>137.96</v>
      </c>
      <c r="O54" s="200">
        <f>IF(K54&lt;&gt;"",N54*M54,0)</f>
        <v>0</v>
      </c>
      <c r="P54">
        <f>IF(K54&lt;&gt;"",N54,0)</f>
        <v>0</v>
      </c>
    </row>
    <row r="55" spans="1:16" ht="12.75">
      <c r="A55" s="194">
        <v>123</v>
      </c>
      <c r="B55" s="75" t="s">
        <v>172</v>
      </c>
      <c r="C55" s="76" t="s">
        <v>97</v>
      </c>
      <c r="D55" s="77" t="s">
        <v>173</v>
      </c>
      <c r="E55" s="78"/>
      <c r="F55" s="77"/>
      <c r="G55" s="195" t="s">
        <v>99</v>
      </c>
      <c r="H55" s="75"/>
      <c r="I55" s="77"/>
      <c r="J55" s="79">
        <v>1183.2</v>
      </c>
      <c r="K55" s="196"/>
      <c r="L55" s="197" t="s">
        <v>172</v>
      </c>
      <c r="M55" s="198">
        <f>IF(K55&lt;&gt;"",L55-K55,0)</f>
        <v>0</v>
      </c>
      <c r="N55" s="199">
        <v>1183.2</v>
      </c>
      <c r="O55" s="200">
        <f>IF(K55&lt;&gt;"",N55*M55,0)</f>
        <v>0</v>
      </c>
      <c r="P55">
        <f>IF(K55&lt;&gt;"",N55,0)</f>
        <v>0</v>
      </c>
    </row>
    <row r="56" spans="1:16" ht="12.75">
      <c r="A56" s="194">
        <v>124</v>
      </c>
      <c r="B56" s="75" t="s">
        <v>174</v>
      </c>
      <c r="C56" s="76" t="s">
        <v>175</v>
      </c>
      <c r="D56" s="77" t="s">
        <v>176</v>
      </c>
      <c r="E56" s="78"/>
      <c r="F56" s="77"/>
      <c r="G56" s="195" t="s">
        <v>99</v>
      </c>
      <c r="H56" s="75"/>
      <c r="I56" s="77"/>
      <c r="J56" s="79">
        <v>2821.97</v>
      </c>
      <c r="K56" s="196"/>
      <c r="L56" s="197" t="s">
        <v>174</v>
      </c>
      <c r="M56" s="198">
        <f>IF(K56&lt;&gt;"",L56-K56,0)</f>
        <v>0</v>
      </c>
      <c r="N56" s="199">
        <v>2821.97</v>
      </c>
      <c r="O56" s="200">
        <f>IF(K56&lt;&gt;"",N56*M56,0)</f>
        <v>0</v>
      </c>
      <c r="P56">
        <f>IF(K56&lt;&gt;"",N56,0)</f>
        <v>0</v>
      </c>
    </row>
    <row r="57" spans="1:16" ht="12.75">
      <c r="A57" s="194">
        <v>125</v>
      </c>
      <c r="B57" s="75" t="s">
        <v>174</v>
      </c>
      <c r="C57" s="76" t="s">
        <v>175</v>
      </c>
      <c r="D57" s="77" t="s">
        <v>177</v>
      </c>
      <c r="E57" s="78"/>
      <c r="F57" s="77"/>
      <c r="G57" s="195" t="s">
        <v>99</v>
      </c>
      <c r="H57" s="75"/>
      <c r="I57" s="77"/>
      <c r="J57" s="79">
        <v>559.34</v>
      </c>
      <c r="K57" s="196"/>
      <c r="L57" s="197" t="s">
        <v>174</v>
      </c>
      <c r="M57" s="198">
        <f>IF(K57&lt;&gt;"",L57-K57,0)</f>
        <v>0</v>
      </c>
      <c r="N57" s="199">
        <v>559.34</v>
      </c>
      <c r="O57" s="200">
        <f>IF(K57&lt;&gt;"",N57*M57,0)</f>
        <v>0</v>
      </c>
      <c r="P57">
        <f>IF(K57&lt;&gt;"",N57,0)</f>
        <v>0</v>
      </c>
    </row>
    <row r="58" spans="1:16" ht="12.75">
      <c r="A58" s="194">
        <v>126</v>
      </c>
      <c r="B58" s="75" t="s">
        <v>174</v>
      </c>
      <c r="C58" s="76" t="s">
        <v>175</v>
      </c>
      <c r="D58" s="77" t="s">
        <v>178</v>
      </c>
      <c r="E58" s="78"/>
      <c r="F58" s="77"/>
      <c r="G58" s="195" t="s">
        <v>99</v>
      </c>
      <c r="H58" s="75"/>
      <c r="I58" s="77"/>
      <c r="J58" s="79">
        <v>2736.32</v>
      </c>
      <c r="K58" s="196"/>
      <c r="L58" s="197" t="s">
        <v>174</v>
      </c>
      <c r="M58" s="198">
        <f>IF(K58&lt;&gt;"",L58-K58,0)</f>
        <v>0</v>
      </c>
      <c r="N58" s="199">
        <v>2736.32</v>
      </c>
      <c r="O58" s="200">
        <f>IF(K58&lt;&gt;"",N58*M58,0)</f>
        <v>0</v>
      </c>
      <c r="P58">
        <f>IF(K58&lt;&gt;"",N58,0)</f>
        <v>0</v>
      </c>
    </row>
    <row r="59" spans="1:16" ht="12.75">
      <c r="A59" s="194">
        <v>127</v>
      </c>
      <c r="B59" s="75" t="s">
        <v>174</v>
      </c>
      <c r="C59" s="76" t="s">
        <v>179</v>
      </c>
      <c r="D59" s="77" t="s">
        <v>180</v>
      </c>
      <c r="E59" s="78"/>
      <c r="F59" s="77"/>
      <c r="G59" s="195" t="s">
        <v>99</v>
      </c>
      <c r="H59" s="75"/>
      <c r="I59" s="77"/>
      <c r="J59" s="79">
        <v>5386.24</v>
      </c>
      <c r="K59" s="196"/>
      <c r="L59" s="197" t="s">
        <v>174</v>
      </c>
      <c r="M59" s="198">
        <f>IF(K59&lt;&gt;"",L59-K59,0)</f>
        <v>0</v>
      </c>
      <c r="N59" s="199">
        <v>5386.24</v>
      </c>
      <c r="O59" s="200">
        <f>IF(K59&lt;&gt;"",N59*M59,0)</f>
        <v>0</v>
      </c>
      <c r="P59">
        <f>IF(K59&lt;&gt;"",N59,0)</f>
        <v>0</v>
      </c>
    </row>
    <row r="60" spans="1:16" ht="12.75">
      <c r="A60" s="194">
        <v>128</v>
      </c>
      <c r="B60" s="75" t="s">
        <v>174</v>
      </c>
      <c r="C60" s="76" t="s">
        <v>179</v>
      </c>
      <c r="D60" s="77" t="s">
        <v>181</v>
      </c>
      <c r="E60" s="78"/>
      <c r="F60" s="77"/>
      <c r="G60" s="195" t="s">
        <v>99</v>
      </c>
      <c r="H60" s="75"/>
      <c r="I60" s="77"/>
      <c r="J60" s="79">
        <v>758.32</v>
      </c>
      <c r="K60" s="196"/>
      <c r="L60" s="197" t="s">
        <v>174</v>
      </c>
      <c r="M60" s="198">
        <f>IF(K60&lt;&gt;"",L60-K60,0)</f>
        <v>0</v>
      </c>
      <c r="N60" s="199">
        <v>758.32</v>
      </c>
      <c r="O60" s="200">
        <f>IF(K60&lt;&gt;"",N60*M60,0)</f>
        <v>0</v>
      </c>
      <c r="P60">
        <f>IF(K60&lt;&gt;"",N60,0)</f>
        <v>0</v>
      </c>
    </row>
    <row r="61" spans="1:16" ht="12.75">
      <c r="A61" s="194">
        <v>129</v>
      </c>
      <c r="B61" s="75" t="s">
        <v>174</v>
      </c>
      <c r="C61" s="76" t="s">
        <v>179</v>
      </c>
      <c r="D61" s="77" t="s">
        <v>182</v>
      </c>
      <c r="E61" s="78"/>
      <c r="F61" s="77"/>
      <c r="G61" s="195" t="s">
        <v>99</v>
      </c>
      <c r="H61" s="75"/>
      <c r="I61" s="77"/>
      <c r="J61" s="79">
        <v>162.88</v>
      </c>
      <c r="K61" s="196"/>
      <c r="L61" s="197" t="s">
        <v>174</v>
      </c>
      <c r="M61" s="198">
        <f>IF(K61&lt;&gt;"",L61-K61,0)</f>
        <v>0</v>
      </c>
      <c r="N61" s="199">
        <v>162.88</v>
      </c>
      <c r="O61" s="200">
        <f>IF(K61&lt;&gt;"",N61*M61,0)</f>
        <v>0</v>
      </c>
      <c r="P61">
        <f>IF(K61&lt;&gt;"",N61,0)</f>
        <v>0</v>
      </c>
    </row>
    <row r="62" spans="1:16" ht="12.75">
      <c r="A62" s="194">
        <v>130</v>
      </c>
      <c r="B62" s="75" t="s">
        <v>174</v>
      </c>
      <c r="C62" s="76" t="s">
        <v>179</v>
      </c>
      <c r="D62" s="77" t="s">
        <v>183</v>
      </c>
      <c r="E62" s="78"/>
      <c r="F62" s="77"/>
      <c r="G62" s="195" t="s">
        <v>99</v>
      </c>
      <c r="H62" s="75"/>
      <c r="I62" s="77"/>
      <c r="J62" s="79">
        <v>141.53</v>
      </c>
      <c r="K62" s="196"/>
      <c r="L62" s="197" t="s">
        <v>174</v>
      </c>
      <c r="M62" s="198">
        <f>IF(K62&lt;&gt;"",L62-K62,0)</f>
        <v>0</v>
      </c>
      <c r="N62" s="199">
        <v>141.53</v>
      </c>
      <c r="O62" s="200">
        <f>IF(K62&lt;&gt;"",N62*M62,0)</f>
        <v>0</v>
      </c>
      <c r="P62">
        <f>IF(K62&lt;&gt;"",N62,0)</f>
        <v>0</v>
      </c>
    </row>
    <row r="63" spans="1:15" ht="12.75">
      <c r="A63" s="194"/>
      <c r="B63" s="75"/>
      <c r="C63" s="76"/>
      <c r="D63" s="77"/>
      <c r="E63" s="78"/>
      <c r="F63" s="77"/>
      <c r="G63" s="195"/>
      <c r="H63" s="75"/>
      <c r="I63" s="77"/>
      <c r="J63" s="79"/>
      <c r="K63" s="201"/>
      <c r="L63" s="202"/>
      <c r="M63" s="203"/>
      <c r="N63" s="204"/>
      <c r="O63" s="205"/>
    </row>
    <row r="64" spans="1:15" ht="12.75">
      <c r="A64" s="194"/>
      <c r="B64" s="75"/>
      <c r="C64" s="76"/>
      <c r="D64" s="77"/>
      <c r="E64" s="78"/>
      <c r="F64" s="77"/>
      <c r="G64" s="195"/>
      <c r="H64" s="75"/>
      <c r="I64" s="77"/>
      <c r="J64" s="79"/>
      <c r="K64" s="201"/>
      <c r="L64" s="202"/>
      <c r="M64" s="206" t="s">
        <v>184</v>
      </c>
      <c r="N64" s="207">
        <f>SUM(P8:P62)</f>
        <v>0</v>
      </c>
      <c r="O64" s="208">
        <f>SUM(O8:O62)</f>
        <v>0</v>
      </c>
    </row>
    <row r="65" spans="1:15" ht="12.75">
      <c r="A65" s="194"/>
      <c r="B65" s="75"/>
      <c r="C65" s="76"/>
      <c r="D65" s="77"/>
      <c r="E65" s="78"/>
      <c r="F65" s="77"/>
      <c r="G65" s="195"/>
      <c r="H65" s="75"/>
      <c r="I65" s="77"/>
      <c r="J65" s="79"/>
      <c r="K65" s="201"/>
      <c r="L65" s="202"/>
      <c r="M65" s="206" t="s">
        <v>185</v>
      </c>
      <c r="N65" s="207"/>
      <c r="O65" s="208">
        <f>IF(N64&lt;&gt;0,O64/N64,0)</f>
        <v>0</v>
      </c>
    </row>
    <row r="66" spans="1:15" ht="12.75">
      <c r="A66" s="194"/>
      <c r="B66" s="75"/>
      <c r="C66" s="76"/>
      <c r="D66" s="77"/>
      <c r="E66" s="78"/>
      <c r="F66" s="77"/>
      <c r="G66" s="195"/>
      <c r="H66" s="75"/>
      <c r="I66" s="77"/>
      <c r="J66" s="79"/>
      <c r="K66" s="201"/>
      <c r="L66" s="202"/>
      <c r="M66" s="206"/>
      <c r="N66" s="207"/>
      <c r="O66" s="208"/>
    </row>
    <row r="67" spans="1:15" ht="12.75">
      <c r="A67" s="194"/>
      <c r="B67" s="75"/>
      <c r="C67" s="76"/>
      <c r="D67" s="77"/>
      <c r="E67" s="78"/>
      <c r="F67" s="77"/>
      <c r="G67" s="195"/>
      <c r="H67" s="75"/>
      <c r="I67" s="77"/>
      <c r="J67" s="79"/>
      <c r="K67" s="201"/>
      <c r="L67" s="202"/>
      <c r="M67" s="206" t="s">
        <v>186</v>
      </c>
      <c r="N67" s="207">
        <f>FattureTempi!AG65536</f>
        <v>0</v>
      </c>
      <c r="O67" s="208">
        <f>FattureTempi!AH65536</f>
        <v>0</v>
      </c>
    </row>
    <row r="68" spans="1:15" ht="12.75">
      <c r="A68" s="194"/>
      <c r="B68" s="75"/>
      <c r="C68" s="76"/>
      <c r="D68" s="77"/>
      <c r="E68" s="78"/>
      <c r="F68" s="77"/>
      <c r="G68" s="195"/>
      <c r="H68" s="75"/>
      <c r="I68" s="77"/>
      <c r="J68" s="79"/>
      <c r="K68" s="201"/>
      <c r="L68" s="202"/>
      <c r="M68" s="206" t="s">
        <v>187</v>
      </c>
      <c r="N68" s="207"/>
      <c r="O68" s="208">
        <f>FattureTempi!AH1</f>
        <v>0</v>
      </c>
    </row>
    <row r="69" spans="1:15" ht="12.75">
      <c r="A69" s="194"/>
      <c r="B69" s="75"/>
      <c r="C69" s="76"/>
      <c r="D69" s="77"/>
      <c r="E69" s="78"/>
      <c r="F69" s="77"/>
      <c r="G69" s="195"/>
      <c r="H69" s="75"/>
      <c r="I69" s="77"/>
      <c r="J69" s="79"/>
      <c r="K69" s="201"/>
      <c r="L69" s="202"/>
      <c r="M69" s="206"/>
      <c r="N69" s="207"/>
      <c r="O69" s="208"/>
    </row>
    <row r="70" spans="1:15" ht="12.75">
      <c r="A70" s="194"/>
      <c r="B70" s="75"/>
      <c r="C70" s="76"/>
      <c r="D70" s="77"/>
      <c r="E70" s="78"/>
      <c r="F70" s="77"/>
      <c r="G70" s="195"/>
      <c r="H70" s="75"/>
      <c r="I70" s="77"/>
      <c r="J70" s="79"/>
      <c r="K70" s="201"/>
      <c r="L70" s="202"/>
      <c r="M70" s="209" t="s">
        <v>188</v>
      </c>
      <c r="N70" s="210">
        <f>N67+N64</f>
        <v>0</v>
      </c>
      <c r="O70" s="211">
        <f>O67+O64</f>
        <v>0</v>
      </c>
    </row>
    <row r="71" spans="1:15" ht="12.75">
      <c r="A71" s="194"/>
      <c r="B71" s="75"/>
      <c r="C71" s="76"/>
      <c r="D71" s="77"/>
      <c r="E71" s="78"/>
      <c r="F71" s="77"/>
      <c r="G71" s="195"/>
      <c r="H71" s="75"/>
      <c r="I71" s="77"/>
      <c r="J71" s="79"/>
      <c r="K71" s="201"/>
      <c r="L71" s="202"/>
      <c r="M71" s="209" t="s">
        <v>189</v>
      </c>
      <c r="N71" s="210"/>
      <c r="O71" s="211" t="e">
        <f>(O70/N70)</f>
        <v>#DIV/0!</v>
      </c>
    </row>
    <row r="72" ht="12.75">
      <c r="O72" s="135"/>
    </row>
    <row r="73" spans="9:10" ht="12.75">
      <c r="I73" s="6"/>
      <c r="J7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9" t="s">
        <v>14</v>
      </c>
      <c r="B8" s="175"/>
      <c r="C8" s="176"/>
      <c r="D8" s="159" t="s">
        <v>15</v>
      </c>
      <c r="E8" s="175"/>
      <c r="F8" s="175"/>
      <c r="G8" s="175"/>
      <c r="H8" s="175"/>
      <c r="I8" s="175"/>
      <c r="J8" s="175"/>
      <c r="K8" s="176"/>
      <c r="L8" s="159" t="s">
        <v>16</v>
      </c>
      <c r="M8" s="175"/>
      <c r="N8" s="176"/>
      <c r="O8" s="159" t="s">
        <v>1</v>
      </c>
      <c r="P8" s="175"/>
      <c r="Q8" s="175"/>
      <c r="R8" s="159" t="s">
        <v>17</v>
      </c>
      <c r="S8" s="176"/>
      <c r="T8" s="159" t="s">
        <v>18</v>
      </c>
      <c r="U8" s="175"/>
      <c r="V8" s="175"/>
      <c r="W8" s="176"/>
      <c r="X8" s="159" t="s">
        <v>19</v>
      </c>
      <c r="Y8" s="175"/>
      <c r="Z8" s="17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Oncino</cp:lastModifiedBy>
  <cp:lastPrinted>2015-01-23T09:39:52Z</cp:lastPrinted>
  <dcterms:created xsi:type="dcterms:W3CDTF">1996-11-05T10:16:36Z</dcterms:created>
  <dcterms:modified xsi:type="dcterms:W3CDTF">2017-09-12T09:21:53Z</dcterms:modified>
  <cp:category/>
  <cp:version/>
  <cp:contentType/>
  <cp:contentStatus/>
</cp:coreProperties>
</file>